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easurer Documents - 2018\Financial Statements\November 2018\"/>
    </mc:Choice>
  </mc:AlternateContent>
  <xr:revisionPtr revIDLastSave="0" documentId="13_ncr:1_{750EC21A-7D16-4A8E-B25A-BE3EA6A0CBA0}" xr6:coauthVersionLast="40" xr6:coauthVersionMax="40" xr10:uidLastSave="{00000000-0000-0000-0000-000000000000}"/>
  <bookViews>
    <workbookView xWindow="0" yWindow="0" windowWidth="19200" windowHeight="6225" xr2:uid="{F01A4F8B-BCA9-4674-B001-7AD02A71A238}"/>
  </bookViews>
  <sheets>
    <sheet name="October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G20" i="1" l="1"/>
  <c r="B20" i="1"/>
  <c r="I20" i="1"/>
  <c r="H21" i="1" l="1"/>
  <c r="E10" i="1"/>
  <c r="E21" i="1" l="1"/>
  <c r="G21" i="1"/>
  <c r="I21" i="1"/>
  <c r="I29" i="1" s="1"/>
  <c r="B10" i="1" l="1"/>
  <c r="P27" i="1"/>
  <c r="P28" i="1" l="1"/>
  <c r="P24" i="1"/>
  <c r="O21" i="1"/>
  <c r="O29" i="1" s="1"/>
  <c r="N21" i="1"/>
  <c r="N29" i="1" s="1"/>
  <c r="L21" i="1"/>
  <c r="L29" i="1" s="1"/>
  <c r="K21" i="1"/>
  <c r="K29" i="1" s="1"/>
  <c r="H29" i="1"/>
  <c r="D21" i="1"/>
  <c r="D29" i="1" s="1"/>
  <c r="C21" i="1"/>
  <c r="C29" i="1" s="1"/>
  <c r="P20" i="1"/>
  <c r="G29" i="1"/>
  <c r="P17" i="1"/>
  <c r="P16" i="1"/>
  <c r="P15" i="1"/>
  <c r="P14" i="1"/>
  <c r="P13" i="1"/>
  <c r="P12" i="1"/>
  <c r="P11" i="1"/>
  <c r="E29" i="1"/>
  <c r="P9" i="1"/>
  <c r="P8" i="1"/>
  <c r="P10" i="1" l="1"/>
  <c r="P18" i="1"/>
  <c r="B21" i="1" l="1"/>
  <c r="B29" i="1" s="1"/>
  <c r="P29" i="1" s="1"/>
  <c r="P21" i="1" l="1"/>
</calcChain>
</file>

<file path=xl/sharedStrings.xml><?xml version="1.0" encoding="utf-8"?>
<sst xmlns="http://schemas.openxmlformats.org/spreadsheetml/2006/main" count="36" uniqueCount="35">
  <si>
    <t>Martin Luther King Jr. Memorial Baptist Church</t>
  </si>
  <si>
    <t>Cash Summary</t>
  </si>
  <si>
    <t>Location:</t>
  </si>
  <si>
    <t>US Bank</t>
  </si>
  <si>
    <t>US Bank - Designated Accounts</t>
  </si>
  <si>
    <t>ABF</t>
  </si>
  <si>
    <t>ABEC</t>
  </si>
  <si>
    <t>Main Checking</t>
  </si>
  <si>
    <t>Building Fund</t>
  </si>
  <si>
    <t>Reader Board</t>
  </si>
  <si>
    <t>Money Market</t>
  </si>
  <si>
    <t>Benevolence</t>
  </si>
  <si>
    <t>Diaconate</t>
  </si>
  <si>
    <t>MLK Scholarship</t>
  </si>
  <si>
    <t>Faith &amp; Works</t>
  </si>
  <si>
    <t>King Solomon</t>
  </si>
  <si>
    <t>Playground</t>
  </si>
  <si>
    <t>Total</t>
  </si>
  <si>
    <t>Beginning Balance</t>
  </si>
  <si>
    <t>Tithes &amp; Offering</t>
  </si>
  <si>
    <t>Rental Income</t>
  </si>
  <si>
    <t>Other Income</t>
  </si>
  <si>
    <t>Salaries</t>
  </si>
  <si>
    <t>Pastoral Expenses</t>
  </si>
  <si>
    <t>Operational Management</t>
  </si>
  <si>
    <t>Church &amp; Office Expense</t>
  </si>
  <si>
    <t>Maintenance &amp; Upkeep</t>
  </si>
  <si>
    <t>Programs &amp; Departments</t>
  </si>
  <si>
    <t>Other Expenses</t>
  </si>
  <si>
    <t>Transfer</t>
  </si>
  <si>
    <t>Ending Balance</t>
  </si>
  <si>
    <t>Statement Balance</t>
  </si>
  <si>
    <t>Deposits in Transit</t>
  </si>
  <si>
    <t>Outstanding Checks</t>
  </si>
  <si>
    <t>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</si>
</sst>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/>
    <xf numFmtId="0" fontId="2" fillId="0" borderId="2" xfId="0" applyFont="1" applyFill="1" applyBorder="1"/>
    <xf numFmtId="43" fontId="2" fillId="0" borderId="2" xfId="1" applyFont="1" applyFill="1" applyBorder="1"/>
    <xf numFmtId="43" fontId="2" fillId="0" borderId="0" xfId="1" applyFont="1" applyFill="1" applyBorder="1"/>
    <xf numFmtId="43" fontId="2" fillId="3" borderId="2" xfId="1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43" fontId="3" fillId="0" borderId="0" xfId="1" applyFont="1" applyFill="1" applyBorder="1"/>
    <xf numFmtId="43" fontId="3" fillId="3" borderId="0" xfId="1" applyFont="1" applyFill="1" applyBorder="1"/>
    <xf numFmtId="43" fontId="3" fillId="0" borderId="0" xfId="1" applyFont="1" applyBorder="1"/>
    <xf numFmtId="43" fontId="2" fillId="0" borderId="0" xfId="1" applyFont="1" applyBorder="1"/>
    <xf numFmtId="0" fontId="2" fillId="0" borderId="4" xfId="0" applyFont="1" applyBorder="1"/>
    <xf numFmtId="44" fontId="2" fillId="0" borderId="4" xfId="2" applyFont="1" applyBorder="1"/>
    <xf numFmtId="44" fontId="2" fillId="0" borderId="4" xfId="2" applyFont="1" applyFill="1" applyBorder="1"/>
    <xf numFmtId="44" fontId="2" fillId="3" borderId="4" xfId="2" applyFont="1" applyFill="1" applyBorder="1"/>
    <xf numFmtId="0" fontId="5" fillId="0" borderId="0" xfId="0" applyFont="1" applyBorder="1"/>
    <xf numFmtId="43" fontId="5" fillId="0" borderId="0" xfId="1" applyFont="1" applyBorder="1"/>
    <xf numFmtId="43" fontId="5" fillId="0" borderId="0" xfId="1" applyFont="1" applyFill="1" applyBorder="1"/>
    <xf numFmtId="43" fontId="5" fillId="3" borderId="0" xfId="1" applyFont="1" applyFill="1" applyBorder="1"/>
    <xf numFmtId="43" fontId="2" fillId="3" borderId="0" xfId="1" applyFont="1" applyFill="1" applyBorder="1"/>
    <xf numFmtId="43" fontId="3" fillId="2" borderId="0" xfId="1" applyFont="1" applyFill="1" applyBorder="1"/>
    <xf numFmtId="43" fontId="3" fillId="0" borderId="0" xfId="1" applyFont="1"/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0EBF-E9E6-45CD-98B5-EFCC9FDCAF33}">
  <dimension ref="A1:Q34"/>
  <sheetViews>
    <sheetView tabSelected="1" workbookViewId="0">
      <selection activeCell="A3" sqref="A3:P3"/>
    </sheetView>
  </sheetViews>
  <sheetFormatPr defaultRowHeight="12" x14ac:dyDescent="0.2"/>
  <cols>
    <col min="1" max="1" width="25.7109375" style="1" customWidth="1"/>
    <col min="2" max="2" width="14.7109375" style="1" bestFit="1" customWidth="1"/>
    <col min="3" max="3" width="14" style="1" bestFit="1" customWidth="1"/>
    <col min="4" max="4" width="13.85546875" style="1" bestFit="1" customWidth="1"/>
    <col min="5" max="5" width="14" style="1" bestFit="1" customWidth="1"/>
    <col min="6" max="6" width="1.7109375" style="3" customWidth="1"/>
    <col min="7" max="7" width="13" style="1" bestFit="1" customWidth="1"/>
    <col min="8" max="8" width="10.28515625" style="1" bestFit="1" customWidth="1"/>
    <col min="9" max="9" width="14.28515625" style="1" customWidth="1"/>
    <col min="10" max="10" width="1.7109375" style="3" customWidth="1"/>
    <col min="11" max="11" width="13.85546875" style="1" bestFit="1" customWidth="1"/>
    <col min="12" max="12" width="14.140625" style="1" bestFit="1" customWidth="1"/>
    <col min="13" max="13" width="1.7109375" style="3" customWidth="1"/>
    <col min="14" max="15" width="11.5703125" style="1" bestFit="1" customWidth="1"/>
    <col min="16" max="16" width="12" style="1" bestFit="1" customWidth="1"/>
    <col min="17" max="16384" width="9.140625" style="1"/>
  </cols>
  <sheetData>
    <row r="1" spans="1:17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x14ac:dyDescent="0.2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7" x14ac:dyDescent="0.2">
      <c r="B4" s="2"/>
      <c r="C4" s="2"/>
      <c r="D4" s="2"/>
      <c r="E4" s="2"/>
      <c r="G4" s="2"/>
      <c r="H4" s="2"/>
      <c r="I4" s="2"/>
      <c r="K4" s="2"/>
      <c r="L4" s="2"/>
      <c r="N4" s="2"/>
      <c r="O4" s="2"/>
      <c r="P4" s="2"/>
      <c r="Q4" s="2"/>
    </row>
    <row r="5" spans="1:17" s="4" customFormat="1" x14ac:dyDescent="0.2">
      <c r="A5" s="4" t="s">
        <v>2</v>
      </c>
      <c r="B5" s="39" t="s">
        <v>3</v>
      </c>
      <c r="C5" s="40"/>
      <c r="D5" s="40"/>
      <c r="E5" s="41"/>
      <c r="F5" s="5"/>
      <c r="G5" s="39" t="s">
        <v>4</v>
      </c>
      <c r="H5" s="40"/>
      <c r="I5" s="41"/>
      <c r="J5" s="5"/>
      <c r="K5" s="39" t="s">
        <v>5</v>
      </c>
      <c r="L5" s="41"/>
      <c r="M5" s="5"/>
      <c r="N5" s="39" t="s">
        <v>6</v>
      </c>
      <c r="O5" s="41"/>
      <c r="P5" s="6"/>
      <c r="Q5" s="7"/>
    </row>
    <row r="6" spans="1:17" s="8" customFormat="1" ht="25.5" x14ac:dyDescent="0.2">
      <c r="B6" s="9" t="s">
        <v>7</v>
      </c>
      <c r="C6" s="9" t="s">
        <v>8</v>
      </c>
      <c r="D6" s="9" t="s">
        <v>9</v>
      </c>
      <c r="E6" s="9" t="s">
        <v>10</v>
      </c>
      <c r="F6" s="10"/>
      <c r="G6" s="11" t="s">
        <v>11</v>
      </c>
      <c r="H6" s="11" t="s">
        <v>12</v>
      </c>
      <c r="I6" s="12" t="s">
        <v>13</v>
      </c>
      <c r="J6" s="13"/>
      <c r="K6" s="9" t="s">
        <v>14</v>
      </c>
      <c r="L6" s="9" t="s">
        <v>15</v>
      </c>
      <c r="M6" s="10"/>
      <c r="N6" s="9" t="s">
        <v>6</v>
      </c>
      <c r="O6" s="9" t="s">
        <v>16</v>
      </c>
      <c r="P6" s="9" t="s">
        <v>17</v>
      </c>
      <c r="Q6" s="14"/>
    </row>
    <row r="7" spans="1:17" s="20" customFormat="1" x14ac:dyDescent="0.2">
      <c r="A7" s="15" t="s">
        <v>18</v>
      </c>
      <c r="B7" s="16">
        <v>11933.28</v>
      </c>
      <c r="C7" s="16">
        <v>621.96</v>
      </c>
      <c r="D7" s="16">
        <v>1710.88</v>
      </c>
      <c r="E7" s="16">
        <v>4025.51</v>
      </c>
      <c r="F7" s="17"/>
      <c r="G7" s="18">
        <v>4895.95</v>
      </c>
      <c r="H7" s="18">
        <v>204.27</v>
      </c>
      <c r="I7" s="18">
        <v>7548.81</v>
      </c>
      <c r="J7" s="17"/>
      <c r="K7" s="16">
        <v>17577.580000000002</v>
      </c>
      <c r="L7" s="16">
        <v>670</v>
      </c>
      <c r="M7" s="17"/>
      <c r="N7" s="16">
        <v>28722.82</v>
      </c>
      <c r="O7" s="16">
        <v>0</v>
      </c>
      <c r="P7" s="16">
        <v>92094.140000000014</v>
      </c>
      <c r="Q7" s="19"/>
    </row>
    <row r="8" spans="1:17" s="21" customFormat="1" x14ac:dyDescent="0.2">
      <c r="A8" s="21" t="s">
        <v>19</v>
      </c>
      <c r="B8" s="22">
        <v>15654.91</v>
      </c>
      <c r="C8" s="22"/>
      <c r="D8" s="22"/>
      <c r="E8" s="22"/>
      <c r="F8" s="22"/>
      <c r="G8" s="23"/>
      <c r="H8" s="23"/>
      <c r="I8" s="23"/>
      <c r="J8" s="22"/>
      <c r="K8" s="22"/>
      <c r="L8" s="22"/>
      <c r="M8" s="22"/>
      <c r="N8" s="22"/>
      <c r="O8" s="22"/>
      <c r="P8" s="17">
        <f t="shared" ref="P8:P18" si="0">SUM(B8:O8)</f>
        <v>15654.91</v>
      </c>
      <c r="Q8" s="3"/>
    </row>
    <row r="9" spans="1:17" s="21" customFormat="1" x14ac:dyDescent="0.2">
      <c r="A9" s="21" t="s">
        <v>20</v>
      </c>
      <c r="B9" s="22">
        <v>4220</v>
      </c>
      <c r="C9" s="22"/>
      <c r="D9" s="22"/>
      <c r="E9" s="22"/>
      <c r="F9" s="22"/>
      <c r="G9" s="23"/>
      <c r="H9" s="23"/>
      <c r="I9" s="23"/>
      <c r="J9" s="22"/>
      <c r="K9" s="22"/>
      <c r="L9" s="22"/>
      <c r="M9" s="22"/>
      <c r="N9" s="22"/>
      <c r="O9" s="22"/>
      <c r="P9" s="17">
        <f t="shared" si="0"/>
        <v>4220</v>
      </c>
      <c r="Q9" s="3"/>
    </row>
    <row r="10" spans="1:17" s="21" customFormat="1" x14ac:dyDescent="0.2">
      <c r="A10" s="21" t="s">
        <v>21</v>
      </c>
      <c r="B10" s="22">
        <f>21685.14-B8-B9</f>
        <v>1810.2299999999996</v>
      </c>
      <c r="C10" s="22"/>
      <c r="D10" s="22"/>
      <c r="E10" s="22">
        <f>0.03</f>
        <v>0.03</v>
      </c>
      <c r="F10" s="22"/>
      <c r="G10" s="23"/>
      <c r="H10" s="23"/>
      <c r="I10" s="23"/>
      <c r="J10" s="22"/>
      <c r="K10" s="22"/>
      <c r="L10" s="22"/>
      <c r="M10" s="22"/>
      <c r="N10" s="22">
        <v>71.89</v>
      </c>
      <c r="O10" s="22"/>
      <c r="P10" s="17">
        <f t="shared" si="0"/>
        <v>1882.1499999999996</v>
      </c>
      <c r="Q10" s="3"/>
    </row>
    <row r="11" spans="1:17" s="21" customFormat="1" ht="5.0999999999999996" customHeight="1" x14ac:dyDescent="0.2">
      <c r="B11" s="22"/>
      <c r="C11" s="22"/>
      <c r="D11" s="22"/>
      <c r="E11" s="22"/>
      <c r="F11" s="22"/>
      <c r="G11" s="23"/>
      <c r="H11" s="23"/>
      <c r="I11" s="23"/>
      <c r="J11" s="22"/>
      <c r="K11" s="22"/>
      <c r="L11" s="22"/>
      <c r="M11" s="22"/>
      <c r="N11" s="22"/>
      <c r="O11" s="22"/>
      <c r="P11" s="17">
        <f t="shared" si="0"/>
        <v>0</v>
      </c>
      <c r="Q11" s="3"/>
    </row>
    <row r="12" spans="1:17" s="21" customFormat="1" x14ac:dyDescent="0.2">
      <c r="A12" s="21" t="s">
        <v>22</v>
      </c>
      <c r="B12" s="22">
        <v>-14702.79</v>
      </c>
      <c r="C12" s="22"/>
      <c r="D12" s="22"/>
      <c r="E12" s="22"/>
      <c r="F12" s="22"/>
      <c r="G12" s="23"/>
      <c r="H12" s="23"/>
      <c r="I12" s="23"/>
      <c r="J12" s="22"/>
      <c r="K12" s="22"/>
      <c r="L12" s="22"/>
      <c r="M12" s="22"/>
      <c r="N12" s="22"/>
      <c r="O12" s="22"/>
      <c r="P12" s="17">
        <f t="shared" si="0"/>
        <v>-14702.79</v>
      </c>
      <c r="Q12" s="3"/>
    </row>
    <row r="13" spans="1:17" s="21" customFormat="1" x14ac:dyDescent="0.2">
      <c r="A13" s="21" t="s">
        <v>23</v>
      </c>
      <c r="B13" s="22">
        <v>-3924.98</v>
      </c>
      <c r="C13" s="22"/>
      <c r="D13" s="22"/>
      <c r="E13" s="22"/>
      <c r="F13" s="22"/>
      <c r="G13" s="23"/>
      <c r="H13" s="23"/>
      <c r="I13" s="23"/>
      <c r="J13" s="22"/>
      <c r="K13" s="22"/>
      <c r="L13" s="22"/>
      <c r="M13" s="22"/>
      <c r="N13" s="22"/>
      <c r="O13" s="22"/>
      <c r="P13" s="17">
        <f t="shared" si="0"/>
        <v>-3924.98</v>
      </c>
      <c r="Q13" s="3"/>
    </row>
    <row r="14" spans="1:17" x14ac:dyDescent="0.2">
      <c r="A14" s="1" t="s">
        <v>24</v>
      </c>
      <c r="B14" s="24">
        <v>-2658.71</v>
      </c>
      <c r="C14" s="24"/>
      <c r="D14" s="24"/>
      <c r="E14" s="24"/>
      <c r="F14" s="22"/>
      <c r="G14" s="23"/>
      <c r="H14" s="23"/>
      <c r="I14" s="23"/>
      <c r="J14" s="22"/>
      <c r="K14" s="24"/>
      <c r="L14" s="24"/>
      <c r="M14" s="22"/>
      <c r="N14" s="24"/>
      <c r="O14" s="24"/>
      <c r="P14" s="25">
        <f t="shared" si="0"/>
        <v>-2658.71</v>
      </c>
      <c r="Q14" s="2"/>
    </row>
    <row r="15" spans="1:17" x14ac:dyDescent="0.2">
      <c r="A15" s="1" t="s">
        <v>25</v>
      </c>
      <c r="B15" s="24">
        <v>-982.17</v>
      </c>
      <c r="C15" s="24"/>
      <c r="D15" s="24"/>
      <c r="E15" s="24"/>
      <c r="F15" s="22"/>
      <c r="G15" s="23"/>
      <c r="H15" s="23"/>
      <c r="I15" s="23"/>
      <c r="J15" s="22"/>
      <c r="K15" s="24"/>
      <c r="L15" s="24"/>
      <c r="M15" s="22"/>
      <c r="N15" s="24"/>
      <c r="O15" s="24"/>
      <c r="P15" s="25">
        <f t="shared" si="0"/>
        <v>-982.17</v>
      </c>
      <c r="Q15" s="2"/>
    </row>
    <row r="16" spans="1:17" x14ac:dyDescent="0.2">
      <c r="A16" s="1" t="s">
        <v>26</v>
      </c>
      <c r="B16" s="24">
        <v>-295.81</v>
      </c>
      <c r="C16" s="24"/>
      <c r="D16" s="24"/>
      <c r="E16" s="24"/>
      <c r="F16" s="22"/>
      <c r="G16" s="23"/>
      <c r="H16" s="23"/>
      <c r="I16" s="23"/>
      <c r="J16" s="22"/>
      <c r="K16" s="24"/>
      <c r="L16" s="24"/>
      <c r="M16" s="22"/>
      <c r="N16" s="24"/>
      <c r="O16" s="24"/>
      <c r="P16" s="25">
        <f t="shared" si="0"/>
        <v>-295.81</v>
      </c>
      <c r="Q16" s="2"/>
    </row>
    <row r="17" spans="1:17" x14ac:dyDescent="0.2">
      <c r="A17" s="1" t="s">
        <v>27</v>
      </c>
      <c r="B17" s="24">
        <v>-15336.03</v>
      </c>
      <c r="C17" s="24"/>
      <c r="D17" s="24"/>
      <c r="E17" s="24"/>
      <c r="F17" s="22"/>
      <c r="G17" s="23"/>
      <c r="H17" s="23"/>
      <c r="I17" s="23">
        <v>0</v>
      </c>
      <c r="J17" s="22"/>
      <c r="K17" s="24"/>
      <c r="L17" s="24"/>
      <c r="M17" s="22"/>
      <c r="N17" s="24"/>
      <c r="O17" s="24"/>
      <c r="P17" s="25">
        <f t="shared" si="0"/>
        <v>-15336.03</v>
      </c>
      <c r="Q17" s="2"/>
    </row>
    <row r="18" spans="1:17" x14ac:dyDescent="0.2">
      <c r="A18" s="1" t="s">
        <v>28</v>
      </c>
      <c r="B18" s="24">
        <f>-40329.15-B12-B13-B14-B15-B16-B17</f>
        <v>-2428.6600000000017</v>
      </c>
      <c r="C18" s="24"/>
      <c r="D18" s="24"/>
      <c r="E18" s="24"/>
      <c r="F18" s="22"/>
      <c r="G18" s="23">
        <v>-600</v>
      </c>
      <c r="H18" s="23">
        <v>-83.41</v>
      </c>
      <c r="I18" s="23"/>
      <c r="J18" s="22"/>
      <c r="K18" s="24"/>
      <c r="L18" s="24"/>
      <c r="M18" s="22"/>
      <c r="N18" s="24"/>
      <c r="O18" s="24"/>
      <c r="P18" s="25">
        <f t="shared" si="0"/>
        <v>-3112.0700000000015</v>
      </c>
      <c r="Q18" s="2"/>
    </row>
    <row r="19" spans="1:17" ht="5.0999999999999996" customHeight="1" x14ac:dyDescent="0.2">
      <c r="B19" s="24"/>
      <c r="C19" s="24"/>
      <c r="D19" s="24"/>
      <c r="E19" s="24"/>
      <c r="F19" s="22"/>
      <c r="G19" s="23"/>
      <c r="H19" s="23"/>
      <c r="I19" s="23"/>
      <c r="J19" s="22"/>
      <c r="K19" s="24"/>
      <c r="L19" s="24"/>
      <c r="M19" s="22"/>
      <c r="N19" s="24"/>
      <c r="O19" s="24"/>
      <c r="P19" s="25"/>
      <c r="Q19" s="2"/>
    </row>
    <row r="20" spans="1:17" x14ac:dyDescent="0.2">
      <c r="A20" s="1" t="s">
        <v>29</v>
      </c>
      <c r="B20" s="24">
        <f>-1598.32-300-10</f>
        <v>-1908.32</v>
      </c>
      <c r="C20" s="24">
        <v>10</v>
      </c>
      <c r="D20" s="24"/>
      <c r="E20" s="24">
        <v>0</v>
      </c>
      <c r="F20" s="22"/>
      <c r="G20" s="23">
        <f>1598.32</f>
        <v>1598.32</v>
      </c>
      <c r="H20" s="23"/>
      <c r="I20" s="23">
        <f>12618.92+300</f>
        <v>12918.92</v>
      </c>
      <c r="J20" s="22"/>
      <c r="K20" s="24"/>
      <c r="L20" s="24"/>
      <c r="M20" s="22"/>
      <c r="N20" s="24">
        <v>-12618.92</v>
      </c>
      <c r="O20" s="24">
        <v>0</v>
      </c>
      <c r="P20" s="25">
        <f>SUM(B20:O20)</f>
        <v>0</v>
      </c>
      <c r="Q20" s="2"/>
    </row>
    <row r="21" spans="1:17" s="4" customFormat="1" ht="12.75" thickBot="1" x14ac:dyDescent="0.25">
      <c r="A21" s="26" t="s">
        <v>30</v>
      </c>
      <c r="B21" s="27">
        <f>SUM(B7:B20)</f>
        <v>-8619.0500000000029</v>
      </c>
      <c r="C21" s="27">
        <f>SUM(C7:C20)</f>
        <v>631.96</v>
      </c>
      <c r="D21" s="27">
        <f>SUM(D7:D20)</f>
        <v>1710.88</v>
      </c>
      <c r="E21" s="27">
        <f>SUM(E7:E20)</f>
        <v>4025.5400000000004</v>
      </c>
      <c r="F21" s="28"/>
      <c r="G21" s="29">
        <f>SUM(G7:G20)</f>
        <v>5894.2699999999995</v>
      </c>
      <c r="H21" s="29">
        <f>SUM(H7:H20)</f>
        <v>120.86000000000001</v>
      </c>
      <c r="I21" s="29">
        <f>SUM(I7:I20)</f>
        <v>20467.73</v>
      </c>
      <c r="J21" s="28"/>
      <c r="K21" s="27">
        <f>SUM(K7:K20)</f>
        <v>17577.580000000002</v>
      </c>
      <c r="L21" s="27">
        <f>SUM(L7:L20)</f>
        <v>670</v>
      </c>
      <c r="M21" s="28"/>
      <c r="N21" s="27">
        <f>SUM(N7:N20)</f>
        <v>16175.789999999999</v>
      </c>
      <c r="O21" s="27">
        <f>SUM(O7:O20)</f>
        <v>0</v>
      </c>
      <c r="P21" s="27">
        <f>SUM(B21:O21)</f>
        <v>58655.56</v>
      </c>
      <c r="Q21" s="7"/>
    </row>
    <row r="22" spans="1:17" ht="12.75" thickTop="1" x14ac:dyDescent="0.2">
      <c r="B22" s="24"/>
      <c r="C22" s="24"/>
      <c r="D22" s="24"/>
      <c r="E22" s="24"/>
      <c r="F22" s="22"/>
      <c r="G22" s="23"/>
      <c r="H22" s="23"/>
      <c r="I22" s="23"/>
      <c r="J22" s="22"/>
      <c r="K22" s="24"/>
      <c r="L22" s="24"/>
      <c r="M22" s="22"/>
      <c r="N22" s="24"/>
      <c r="O22" s="24"/>
      <c r="P22" s="25"/>
      <c r="Q22" s="2"/>
    </row>
    <row r="23" spans="1:17" x14ac:dyDescent="0.2">
      <c r="B23" s="24"/>
      <c r="C23" s="24"/>
      <c r="D23" s="24"/>
      <c r="E23" s="24"/>
      <c r="F23" s="22"/>
      <c r="G23" s="23"/>
      <c r="H23" s="23"/>
      <c r="I23" s="23"/>
      <c r="J23" s="22"/>
      <c r="K23" s="24"/>
      <c r="L23" s="24"/>
      <c r="M23" s="22"/>
      <c r="N23" s="24"/>
      <c r="O23" s="24"/>
      <c r="P23" s="25"/>
      <c r="Q23" s="2"/>
    </row>
    <row r="24" spans="1:17" s="30" customFormat="1" x14ac:dyDescent="0.2">
      <c r="A24" s="30" t="s">
        <v>31</v>
      </c>
      <c r="B24" s="31">
        <v>9154.41</v>
      </c>
      <c r="C24" s="31">
        <v>631.96</v>
      </c>
      <c r="D24" s="31">
        <v>1710.88</v>
      </c>
      <c r="E24" s="31">
        <v>4025.54</v>
      </c>
      <c r="F24" s="32"/>
      <c r="G24" s="33">
        <v>5894.27</v>
      </c>
      <c r="H24" s="33">
        <v>120.86</v>
      </c>
      <c r="I24" s="33">
        <v>20467.73</v>
      </c>
      <c r="J24" s="32"/>
      <c r="K24" s="31">
        <v>17577.580000000002</v>
      </c>
      <c r="L24" s="31">
        <v>0</v>
      </c>
      <c r="M24" s="32"/>
      <c r="N24" s="31">
        <v>16175.79</v>
      </c>
      <c r="O24" s="31">
        <v>0</v>
      </c>
      <c r="P24" s="25">
        <f>SUM(B24:O24)</f>
        <v>75759.02</v>
      </c>
    </row>
    <row r="25" spans="1:17" x14ac:dyDescent="0.2">
      <c r="B25" s="24"/>
      <c r="C25" s="24"/>
      <c r="D25" s="24"/>
      <c r="E25" s="24"/>
      <c r="F25" s="22"/>
      <c r="G25" s="23"/>
      <c r="H25" s="23"/>
      <c r="I25" s="23"/>
      <c r="J25" s="22"/>
      <c r="K25" s="24"/>
      <c r="L25" s="24"/>
      <c r="M25" s="22"/>
      <c r="N25" s="24"/>
      <c r="O25" s="24"/>
      <c r="P25" s="25"/>
      <c r="Q25" s="2"/>
    </row>
    <row r="26" spans="1:17" ht="11.25" customHeight="1" x14ac:dyDescent="0.2">
      <c r="B26" s="24"/>
      <c r="C26" s="24"/>
      <c r="D26" s="24"/>
      <c r="E26" s="24"/>
      <c r="F26" s="22"/>
      <c r="G26" s="23"/>
      <c r="H26" s="23"/>
      <c r="I26" s="23"/>
      <c r="J26" s="22"/>
      <c r="K26" s="24"/>
      <c r="L26" s="24"/>
      <c r="M26" s="22"/>
      <c r="N26" s="24"/>
      <c r="O26" s="24"/>
      <c r="P26" s="25"/>
      <c r="Q26" s="2"/>
    </row>
    <row r="27" spans="1:17" s="4" customFormat="1" x14ac:dyDescent="0.2">
      <c r="A27" s="4" t="s">
        <v>32</v>
      </c>
      <c r="B27" s="31">
        <v>30</v>
      </c>
      <c r="C27" s="31">
        <v>0</v>
      </c>
      <c r="D27" s="31">
        <v>0</v>
      </c>
      <c r="E27" s="31">
        <v>0</v>
      </c>
      <c r="F27" s="32"/>
      <c r="G27" s="33">
        <v>0</v>
      </c>
      <c r="H27" s="33">
        <v>0</v>
      </c>
      <c r="I27" s="33">
        <v>0</v>
      </c>
      <c r="J27" s="32"/>
      <c r="K27" s="31">
        <v>0</v>
      </c>
      <c r="L27" s="31">
        <v>0</v>
      </c>
      <c r="M27" s="32"/>
      <c r="N27" s="31">
        <v>0</v>
      </c>
      <c r="O27" s="31">
        <v>0</v>
      </c>
      <c r="P27" s="25">
        <f>SUM(B27:O27)</f>
        <v>30</v>
      </c>
      <c r="Q27" s="7"/>
    </row>
    <row r="28" spans="1:17" s="4" customFormat="1" x14ac:dyDescent="0.2">
      <c r="A28" s="4" t="s">
        <v>33</v>
      </c>
      <c r="B28" s="25">
        <v>6356.18</v>
      </c>
      <c r="C28" s="25"/>
      <c r="D28" s="25"/>
      <c r="E28" s="25"/>
      <c r="F28" s="17"/>
      <c r="G28" s="34"/>
      <c r="H28" s="34"/>
      <c r="I28" s="34">
        <v>0</v>
      </c>
      <c r="J28" s="17"/>
      <c r="K28" s="25"/>
      <c r="L28" s="25"/>
      <c r="M28" s="17"/>
      <c r="N28" s="25"/>
      <c r="O28" s="25"/>
      <c r="P28" s="25">
        <f>SUM(B28:O28)</f>
        <v>6356.18</v>
      </c>
      <c r="Q28" s="7"/>
    </row>
    <row r="29" spans="1:17" x14ac:dyDescent="0.2">
      <c r="B29" s="35">
        <f>+B21-B24-B27+B28</f>
        <v>-11447.280000000002</v>
      </c>
      <c r="C29" s="35">
        <f>+C21-C24-C27+C28</f>
        <v>0</v>
      </c>
      <c r="D29" s="35">
        <f>+D21-D24-D27+D28</f>
        <v>0</v>
      </c>
      <c r="E29" s="35">
        <f>+E21-E24-E27+E28</f>
        <v>4.5474735088646412E-13</v>
      </c>
      <c r="F29" s="22"/>
      <c r="G29" s="35">
        <f>+G21-G24-G27+G28</f>
        <v>-9.0949470177292824E-13</v>
      </c>
      <c r="H29" s="35">
        <f>+H21-H24-H27+H28</f>
        <v>1.4210854715202004E-14</v>
      </c>
      <c r="I29" s="35">
        <f>+I21-I24-I27+I28</f>
        <v>0</v>
      </c>
      <c r="J29" s="22"/>
      <c r="K29" s="35">
        <f>+K21-K24-K27+K28</f>
        <v>0</v>
      </c>
      <c r="L29" s="35">
        <f>+L21-L24-L27+L28</f>
        <v>670</v>
      </c>
      <c r="M29" s="22"/>
      <c r="N29" s="35">
        <f>+N21-N24-N27+N28</f>
        <v>-1.8189894035458565E-12</v>
      </c>
      <c r="O29" s="35">
        <f>+O21-O24-O27+O28</f>
        <v>0</v>
      </c>
      <c r="P29" s="25">
        <f>SUM(B29:O29)</f>
        <v>-10777.280000000004</v>
      </c>
      <c r="Q29" s="2"/>
    </row>
    <row r="30" spans="1:17" x14ac:dyDescent="0.2">
      <c r="B30" s="24"/>
      <c r="C30" s="24"/>
      <c r="D30" s="24"/>
      <c r="E30" s="24"/>
      <c r="F30" s="22"/>
      <c r="G30" s="24"/>
      <c r="H30" s="24"/>
      <c r="I30" s="24"/>
      <c r="J30" s="22"/>
      <c r="K30" s="24"/>
      <c r="L30" s="24"/>
      <c r="M30" s="22"/>
      <c r="N30" s="24"/>
      <c r="O30" s="24"/>
      <c r="P30" s="24"/>
      <c r="Q30" s="2"/>
    </row>
    <row r="31" spans="1:17" x14ac:dyDescent="0.2">
      <c r="B31" s="24"/>
      <c r="C31" s="24"/>
      <c r="D31" s="24"/>
      <c r="E31" s="24"/>
      <c r="F31" s="22"/>
      <c r="G31" s="24"/>
      <c r="H31" s="24"/>
      <c r="I31" s="24"/>
      <c r="J31" s="22"/>
      <c r="K31" s="24"/>
      <c r="L31" s="24"/>
      <c r="M31" s="22"/>
      <c r="N31" s="24"/>
      <c r="O31" s="24"/>
      <c r="P31" s="24"/>
      <c r="Q31" s="2"/>
    </row>
    <row r="32" spans="1:17" x14ac:dyDescent="0.2">
      <c r="B32" s="36"/>
      <c r="C32" s="36"/>
      <c r="D32" s="36"/>
      <c r="E32" s="36"/>
      <c r="F32" s="22"/>
      <c r="G32" s="36"/>
      <c r="H32" s="36"/>
      <c r="I32" s="36"/>
      <c r="J32" s="22"/>
      <c r="K32" s="36"/>
      <c r="L32" s="36"/>
      <c r="M32" s="22"/>
      <c r="N32" s="36"/>
      <c r="O32" s="36"/>
      <c r="P32" s="36"/>
    </row>
    <row r="33" spans="2:16" x14ac:dyDescent="0.2">
      <c r="B33" s="36"/>
      <c r="C33" s="36"/>
      <c r="D33" s="36"/>
      <c r="E33" s="36"/>
      <c r="F33" s="22"/>
      <c r="G33" s="36"/>
      <c r="H33" s="36"/>
      <c r="I33" s="36"/>
      <c r="J33" s="22"/>
      <c r="K33" s="36"/>
      <c r="L33" s="36"/>
      <c r="M33" s="22"/>
      <c r="N33" s="36"/>
      <c r="O33" s="36"/>
      <c r="P33" s="36"/>
    </row>
    <row r="34" spans="2:16" x14ac:dyDescent="0.2">
      <c r="B34" s="36"/>
      <c r="C34" s="36"/>
      <c r="D34" s="36"/>
      <c r="E34" s="36"/>
      <c r="F34" s="22"/>
      <c r="G34" s="36"/>
      <c r="H34" s="36"/>
      <c r="I34" s="36"/>
      <c r="J34" s="22"/>
      <c r="K34" s="36"/>
      <c r="L34" s="36"/>
      <c r="M34" s="22"/>
      <c r="N34" s="36"/>
      <c r="O34" s="36"/>
      <c r="P34" s="36"/>
    </row>
  </sheetData>
  <mergeCells count="7">
    <mergeCell ref="A1:P1"/>
    <mergeCell ref="A2:P2"/>
    <mergeCell ref="A3:P3"/>
    <mergeCell ref="B5:E5"/>
    <mergeCell ref="G5:I5"/>
    <mergeCell ref="K5:L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Lawrence, Jonikka</dc:creator>
  <cp:lastModifiedBy>Jonikka</cp:lastModifiedBy>
  <dcterms:created xsi:type="dcterms:W3CDTF">2018-09-14T07:06:08Z</dcterms:created>
  <dcterms:modified xsi:type="dcterms:W3CDTF">2018-12-06T07:15:16Z</dcterms:modified>
</cp:coreProperties>
</file>